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<sst xmlns="http://schemas.openxmlformats.org/spreadsheetml/2006/main" count="366" uniqueCount="222">
  <si>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</si>
  <si>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</si>
  <si>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</si>
  <si>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</si>
  <si>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</si>
  <si>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</si>
  <si>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</si>
  <si>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</si>
  <si>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</si>
  <si>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</si>
  <si>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</si>
  <si>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</si>
  <si>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</si>
  <si>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</si>
  <si>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</si>
  <si>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</si>
  <si>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</si>
  <si>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</si>
  <si>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</si>
  <si>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</si>
  <si>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</si>
  <si>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</si>
  <si>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</si>
  <si>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</si>
  <si>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</si>
  <si>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</si>
  <si>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</si>
  <si>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</si>
  <si>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</si>
  <si>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</si>
  <si>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</si>
  <si>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</si>
  <si>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</si>
  <si>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</si>
  <si>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</si>
  <si>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</si>
  <si>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</si>
  <si>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</si>
  <si>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</si>
  <si>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</si>
  <si>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</si>
  <si>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</si>
  <si>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</si>
  <si>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</si>
  <si>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</si>
  <si>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</si>
  <si>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</si>
  <si>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</si>
  <si>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</si>
  <si>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</si>
  <si>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</si>
  <si>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</si>
  <si>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</si>
  <si>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</si>
  <si>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</si>
  <si>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</si>
  <si>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</si>
  <si>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</si>
  <si>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</si>
  <si>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</si>
  <si>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</si>
  <si>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</si>
  <si>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</si>
  <si>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</si>
  <si>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</si>
  <si>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</si>
  <si>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</si>
  <si>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</si>
  <si>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</si>
  <si>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</si>
  <si>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</si>
  <si>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</si>
  <si>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</si>
  <si>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</si>
  <si>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</si>
  <si>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</si>
  <si>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</si>
  <si>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</si>
  <si>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</si>
  <si>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</si>
  <si>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</si>
  <si>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</si>
  <si>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</si>
  <si>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</si>
  <si>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</si>
  <si>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</si>
  <si>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</si>
  <si>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</si>
  <si>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</si>
  <si>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</si>
  <si>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</si>
  <si>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</si>
  <si>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</si>
  <si>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</si>
  <si>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</si>
  <si>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</si>
  <si>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</si>
  <si>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</si>
  <si>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</si>
  <si>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</si>
  <si>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</si>
  <si>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</si>
  <si>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</si>
  <si>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</si>
  <si>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</si>
  <si>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</si>
  <si>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</si>
  <si>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</si>
  <si>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</si>
  <si>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</si>
  <si>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</si>
  <si>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</si>
  <si>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</si>
  <si>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</si>
  <si>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</si>
  <si>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</si>
  <si>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</si>
  <si>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</si>
  <si>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</si>
  <si>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</si>
  <si>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</si>
  <si>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</si>
  <si>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</si>
  <si>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</si>
  <si>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</si>
  <si>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</si>
  <si>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</si>
  <si>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</si>
  <si>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</si>
  <si>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</si>
  <si>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</si>
  <si>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</si>
  <si>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</si>
  <si>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</si>
  <si>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</si>
  <si>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</si>
  <si>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</si>
  <si>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</si>
  <si>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</si>
  <si>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</si>
  <si>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</si>
  <si>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</si>
  <si>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</si>
  <si>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</si>
  <si>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</si>
  <si>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</si>
  <si>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</si>
  <si>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</si>
  <si>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</si>
  <si>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</si>
  <si>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</si>
  <si>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</si>
  <si>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</si>
  <si>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</si>
  <si>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</si>
  <si>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</si>
  <si>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</si>
  <si>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</si>
  <si>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</si>
  <si>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</si>
  <si>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</si>
  <si>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</si>
  <si>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</si>
  <si>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</si>
  <si>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</si>
  <si>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</si>
  <si>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</si>
  <si>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</si>
  <si>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</si>
  <si>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</si>
  <si>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</si>
  <si>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</si>
  <si>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</si>
  <si>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</si>
  <si>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</si>
  <si>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</si>
  <si>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</si>
  <si>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</si>
  <si>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</si>
  <si>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</si>
  <si>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</si>
  <si>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</si>
  <si>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</si>
  <si>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</si>
  <si>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</si>
  <si>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</si>
  <si>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</si>
  <si>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</si>
  <si>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</si>
  <si>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</si>
  <si>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</si>
  <si>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</si>
  <si>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</si>
  <si>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</si>
  <si>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</si>
  <si>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</si>
  <si>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</si>
  <si>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</si>
  <si>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</si>
  <si>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</si>
  <si>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</si>
  <si>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</si>
  <si>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</si>
  <si>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</si>
  <si>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</si>
  <si>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</si>
  <si>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</si>
  <si>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</si>
  <si>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</si>
  <si>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42 -263 Wrzosowa </t>
  </si>
  <si>
    <t xml:space="preserve">Działalność oświatowa </t>
  </si>
  <si>
    <t xml:space="preserve">Szkoła Podstawowa im. Mikołaja Kopernika we Wrzosowej </t>
  </si>
  <si>
    <t xml:space="preserve">ul. Szkolna 4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</si>
  <si>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</si>
  <si>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</si>
  <si>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</si>
  <si>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 xml:space="preserve">
należności, których dochodzenie skierowane zostało na drogę postepowania sądowego 
</t>
  </si>
  <si>
    <t xml:space="preserve">należności od dłużników postawionych w stan likwidacji lub w stan upadłości do wysokości należności nieobjętych gwarancją lub innym zabezpieczeniem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</si>
  <si>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</si>
  <si>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</si>
  <si>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01.01.-31.12.2021 rok </t>
  </si>
  <si>
    <t xml:space="preserve">Odpis na ZFŚS wynosi:  120 683,52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</si>
</sst>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208">
      <selection activeCell="B241" sqref="B241:L241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1.851562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211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209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9" customHeight="1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36.25" customHeight="1">
      <c r="A35" s="54"/>
      <c r="B35" s="59" t="s">
        <v>20</v>
      </c>
      <c r="C35" s="68" t="s">
        <v>214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215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54"/>
      <c r="B37" s="59" t="s">
        <v>22</v>
      </c>
      <c r="C37" s="67" t="s">
        <v>213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4.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16.25" customHeight="1">
      <c r="A42" s="54"/>
      <c r="B42" s="58" t="s">
        <v>24</v>
      </c>
      <c r="C42" s="67" t="s">
        <v>218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41.25" customHeight="1">
      <c r="A44" s="54"/>
      <c r="B44" s="59" t="s">
        <v>20</v>
      </c>
      <c r="C44" s="67" t="s">
        <v>216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36.75" customHeight="1">
      <c r="A45" s="54"/>
      <c r="B45" s="59" t="s">
        <v>21</v>
      </c>
      <c r="C45" s="67" t="s">
        <v>217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0.25">
      <c r="A47" s="6" t="s">
        <v>28</v>
      </c>
      <c r="B47" s="63" t="s">
        <v>29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54.75" customHeight="1">
      <c r="A48" s="6"/>
      <c r="B48" s="74" t="s">
        <v>208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37.5" customHeight="1">
      <c r="A49" s="6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6" customHeight="1">
      <c r="A50" s="4"/>
      <c r="B50" s="72" t="s">
        <v>219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6" t="s">
        <v>30</v>
      </c>
      <c r="B51" s="63" t="s">
        <v>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9017.12</v>
      </c>
      <c r="H57" s="12">
        <v>200000</v>
      </c>
      <c r="I57" s="12">
        <v>2889271.99</v>
      </c>
      <c r="J57" s="12">
        <v>18169.04</v>
      </c>
      <c r="K57" s="12">
        <v>0</v>
      </c>
      <c r="L57" s="12">
        <v>518433.95</v>
      </c>
      <c r="M57" s="61"/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0</v>
      </c>
      <c r="H58" s="13">
        <f>SUM(H59:H61)</f>
        <v>0</v>
      </c>
      <c r="I58" s="13">
        <v>205229</v>
      </c>
      <c r="J58" s="13">
        <v>0</v>
      </c>
      <c r="K58" s="13">
        <f>SUM(K59:K61)</f>
        <v>0</v>
      </c>
      <c r="L58" s="13">
        <v>71352.29</v>
      </c>
      <c r="M58" s="61"/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0</v>
      </c>
      <c r="H60" s="14">
        <v>0</v>
      </c>
      <c r="I60" s="13">
        <v>205229</v>
      </c>
      <c r="J60" s="13">
        <v>0</v>
      </c>
      <c r="K60" s="13">
        <f>SUM(K61:K63)</f>
        <v>0</v>
      </c>
      <c r="L60" s="14">
        <v>71352.29</v>
      </c>
      <c r="M60" s="61"/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3142.43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37967.07</v>
      </c>
      <c r="M62" s="61"/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f t="shared" si="0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3142.43</v>
      </c>
      <c r="H64" s="13">
        <v>0</v>
      </c>
      <c r="I64" s="14">
        <v>0</v>
      </c>
      <c r="J64" s="14">
        <v>0</v>
      </c>
      <c r="K64" s="14">
        <v>0</v>
      </c>
      <c r="L64" s="14">
        <v>37967.07</v>
      </c>
      <c r="M64" s="61"/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f t="shared" si="0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f>G57-G62+G58</f>
        <v>5874.6900000000005</v>
      </c>
      <c r="H66" s="13">
        <f>H57</f>
        <v>200000</v>
      </c>
      <c r="I66" s="13">
        <f>I57+I58-I62</f>
        <v>3094500.99</v>
      </c>
      <c r="J66" s="13">
        <f>J57+J58-J62</f>
        <v>18169.04</v>
      </c>
      <c r="K66" s="13">
        <f>K57+K58-K62</f>
        <v>0</v>
      </c>
      <c r="L66" s="13">
        <f>L57+L58-L62</f>
        <v>551819.17</v>
      </c>
      <c r="M66" s="61"/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/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9017.12</v>
      </c>
      <c r="H68" s="12">
        <v>0</v>
      </c>
      <c r="I68" s="12">
        <v>1558257.07</v>
      </c>
      <c r="J68" s="12">
        <v>14866.36</v>
      </c>
      <c r="K68" s="12">
        <v>0</v>
      </c>
      <c r="L68" s="12">
        <v>518433.95</v>
      </c>
      <c r="M68" s="61"/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0</v>
      </c>
      <c r="H69" s="13">
        <f>SUM(H70:H72)</f>
        <v>0</v>
      </c>
      <c r="I69" s="13">
        <v>76000.4</v>
      </c>
      <c r="J69" s="13">
        <f>SUM(J70:J72)</f>
        <v>1816.9</v>
      </c>
      <c r="K69" s="13">
        <f>SUM(K70:K72)</f>
        <v>0</v>
      </c>
      <c r="L69" s="13">
        <f>L71</f>
        <v>71352.29</v>
      </c>
      <c r="M69" s="61"/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" customHeight="1">
      <c r="A71" s="4"/>
      <c r="B71" s="11"/>
      <c r="C71" s="78" t="s">
        <v>52</v>
      </c>
      <c r="D71" s="78"/>
      <c r="E71" s="78"/>
      <c r="F71" s="78"/>
      <c r="G71" s="12">
        <v>0</v>
      </c>
      <c r="H71" s="14">
        <v>0</v>
      </c>
      <c r="I71" s="14">
        <v>76000.4</v>
      </c>
      <c r="J71" s="14">
        <v>1816.9</v>
      </c>
      <c r="K71" s="14">
        <v>0</v>
      </c>
      <c r="L71" s="14">
        <v>71352.29</v>
      </c>
      <c r="M71" s="61"/>
    </row>
    <row r="72" spans="1:13" ht="27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3142.43</v>
      </c>
      <c r="H73" s="12">
        <v>0</v>
      </c>
      <c r="I73" s="12">
        <v>0</v>
      </c>
      <c r="J73" s="12">
        <v>0</v>
      </c>
      <c r="K73" s="12">
        <v>0</v>
      </c>
      <c r="L73" s="12">
        <v>37967.07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1" ref="G74:L74">G68+G69-G73</f>
        <v>5874.6900000000005</v>
      </c>
      <c r="H74" s="13">
        <f t="shared" si="1"/>
        <v>0</v>
      </c>
      <c r="I74" s="13">
        <f t="shared" si="1"/>
        <v>1634257.47</v>
      </c>
      <c r="J74" s="13">
        <f t="shared" si="1"/>
        <v>16683.260000000002</v>
      </c>
      <c r="K74" s="13">
        <f t="shared" si="1"/>
        <v>0</v>
      </c>
      <c r="L74" s="13">
        <f t="shared" si="1"/>
        <v>551819.17</v>
      </c>
      <c r="M74" s="61"/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/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2" ref="G77:L77">G57-G68</f>
        <v>0</v>
      </c>
      <c r="H77" s="13">
        <f t="shared" si="2"/>
        <v>200000</v>
      </c>
      <c r="I77" s="13">
        <f t="shared" si="2"/>
        <v>1331014.9200000002</v>
      </c>
      <c r="J77" s="13">
        <f t="shared" si="2"/>
        <v>3302.6800000000003</v>
      </c>
      <c r="K77" s="13">
        <f t="shared" si="2"/>
        <v>0</v>
      </c>
      <c r="L77" s="13">
        <f t="shared" si="2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3" ref="G78:L78">G66-G74</f>
        <v>0</v>
      </c>
      <c r="H78" s="13">
        <f t="shared" si="3"/>
        <v>200000</v>
      </c>
      <c r="I78" s="13">
        <f t="shared" si="3"/>
        <v>1460243.5200000003</v>
      </c>
      <c r="J78" s="13">
        <f t="shared" si="3"/>
        <v>1485.7799999999988</v>
      </c>
      <c r="K78" s="13">
        <f t="shared" si="3"/>
        <v>0</v>
      </c>
      <c r="L78" s="13">
        <f t="shared" si="3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4" ref="K144:L150">E144+G144+I144</f>
        <v>0</v>
      </c>
      <c r="L144" s="13">
        <f t="shared" si="4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4"/>
        <v>0</v>
      </c>
      <c r="L145" s="13">
        <f t="shared" si="4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4"/>
        <v>0</v>
      </c>
      <c r="L146" s="13">
        <f t="shared" si="4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4"/>
        <v>0</v>
      </c>
      <c r="L147" s="13">
        <f t="shared" si="4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4"/>
        <v>0</v>
      </c>
      <c r="L148" s="13">
        <f t="shared" si="4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4"/>
        <v>0</v>
      </c>
      <c r="L149" s="13">
        <f t="shared" si="4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4"/>
        <v>0</v>
      </c>
      <c r="L150" s="13">
        <f t="shared" si="4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5" ref="E151:L151">SUM(E144:E150)</f>
        <v>0</v>
      </c>
      <c r="F151" s="13">
        <f t="shared" si="5"/>
        <v>0</v>
      </c>
      <c r="G151" s="13">
        <f t="shared" si="5"/>
        <v>0</v>
      </c>
      <c r="H151" s="13">
        <f t="shared" si="5"/>
        <v>0</v>
      </c>
      <c r="I151" s="13">
        <f t="shared" si="5"/>
        <v>0</v>
      </c>
      <c r="J151" s="13">
        <f t="shared" si="5"/>
        <v>0</v>
      </c>
      <c r="K151" s="13">
        <f t="shared" si="5"/>
        <v>0</v>
      </c>
      <c r="L151" s="13">
        <f t="shared" si="5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6" ref="E168:L168">SUM(E163+E164+E165+E167)</f>
        <v>0</v>
      </c>
      <c r="F168" s="13">
        <f t="shared" si="6"/>
        <v>0</v>
      </c>
      <c r="G168" s="13">
        <f t="shared" si="6"/>
        <v>0</v>
      </c>
      <c r="H168" s="13">
        <f t="shared" si="6"/>
        <v>0</v>
      </c>
      <c r="I168" s="13">
        <f t="shared" si="6"/>
        <v>0</v>
      </c>
      <c r="J168" s="13">
        <f t="shared" si="6"/>
        <v>0</v>
      </c>
      <c r="K168" s="13">
        <f t="shared" si="6"/>
        <v>0</v>
      </c>
      <c r="L168" s="13">
        <f t="shared" si="6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55440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18175.76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155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73615.76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221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3" t="s">
        <v>179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71" t="s">
        <v>61</v>
      </c>
      <c r="D214" s="71"/>
      <c r="E214" s="71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4" t="s">
        <v>180</v>
      </c>
      <c r="D215" s="84"/>
      <c r="E215" s="84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4" t="s">
        <v>181</v>
      </c>
      <c r="D216" s="84"/>
      <c r="E216" s="84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5" t="s">
        <v>183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36.75" customHeight="1">
      <c r="A220" s="4"/>
      <c r="B220" s="21" t="s">
        <v>72</v>
      </c>
      <c r="C220" s="71" t="s">
        <v>61</v>
      </c>
      <c r="D220" s="71"/>
      <c r="E220" s="71"/>
      <c r="F220" s="71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91" t="s">
        <v>184</v>
      </c>
      <c r="D221" s="91"/>
      <c r="E221" s="91"/>
      <c r="F221" s="91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8" t="s">
        <v>185</v>
      </c>
      <c r="D222" s="98"/>
      <c r="E222" s="98"/>
      <c r="F222" s="98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3" t="s">
        <v>186</v>
      </c>
      <c r="D223" s="93"/>
      <c r="E223" s="93"/>
      <c r="F223" s="93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3" t="s">
        <v>188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35.25" customHeight="1">
      <c r="A227" s="4"/>
      <c r="B227" s="21" t="s">
        <v>72</v>
      </c>
      <c r="C227" s="71" t="s">
        <v>61</v>
      </c>
      <c r="D227" s="71"/>
      <c r="E227" s="71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91" t="s">
        <v>189</v>
      </c>
      <c r="D228" s="91"/>
      <c r="E228" s="91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8" t="s">
        <v>190</v>
      </c>
      <c r="D229" s="98"/>
      <c r="E229" s="98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3" t="s">
        <v>191</v>
      </c>
      <c r="D230" s="93"/>
      <c r="E230" s="93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91" t="s">
        <v>192</v>
      </c>
      <c r="D231" s="91"/>
      <c r="E231" s="91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8" t="s">
        <v>190</v>
      </c>
      <c r="D232" s="98"/>
      <c r="E232" s="98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3" t="s">
        <v>191</v>
      </c>
      <c r="D233" s="93"/>
      <c r="E233" s="93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5" t="s">
        <v>194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3" t="s">
        <v>29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100" t="s">
        <v>196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69" t="s">
        <v>203</v>
      </c>
      <c r="C243" s="69"/>
      <c r="D243" s="69"/>
      <c r="E243" s="51"/>
      <c r="F243" s="51"/>
      <c r="G243" s="52">
        <v>44664</v>
      </c>
      <c r="H243" s="51"/>
      <c r="I243" s="51"/>
      <c r="J243" s="69" t="s">
        <v>204</v>
      </c>
      <c r="K243" s="69"/>
      <c r="L243" s="51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2022-04-13T10:25:48Z</cp:lastPrinted>
  <dcterms:created xsi:type="dcterms:W3CDTF">2019-03-20T11:58:42Z</dcterms:created>
  <dcterms:modified xsi:type="dcterms:W3CDTF">2022-04-13T10:28:12Z</dcterms:modified>
  <cp:category/>
  <cp:version/>
  <cp:contentType/>
  <cp:contentStatus/>
</cp:coreProperties>
</file>